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960" windowHeight="12585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definedNames>
    <definedName name="_xlnm.Print_Area" localSheetId="0">Sayfa1!$B$1:$H$87</definedName>
  </definedNames>
  <calcPr calcId="144525"/>
</workbook>
</file>

<file path=xl/calcChain.xml><?xml version="1.0" encoding="utf-8"?>
<calcChain xmlns="http://schemas.openxmlformats.org/spreadsheetml/2006/main">
  <c r="H77" i="1" l="1"/>
  <c r="H78" i="1" s="1"/>
  <c r="F84" i="1" s="1"/>
  <c r="B66" i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H61" i="1"/>
  <c r="F83" i="1" s="1"/>
  <c r="B44" i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H39" i="1"/>
  <c r="F82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2" i="1"/>
  <c r="F85" i="1" l="1"/>
  <c r="H87" i="1"/>
  <c r="F86" i="1"/>
  <c r="F87" i="1" s="1"/>
</calcChain>
</file>

<file path=xl/sharedStrings.xml><?xml version="1.0" encoding="utf-8"?>
<sst xmlns="http://schemas.openxmlformats.org/spreadsheetml/2006/main" count="227" uniqueCount="157">
  <si>
    <t>YAKLAŞIK MALİYET</t>
  </si>
  <si>
    <t>İNŞAAT İŞLERİ YAKLAŞIK MALİYET İCMALİ</t>
  </si>
  <si>
    <t>İNŞAAT</t>
  </si>
  <si>
    <t>Sıra No</t>
  </si>
  <si>
    <t>Poz No</t>
  </si>
  <si>
    <t>Yapılan İşin Cinsi</t>
  </si>
  <si>
    <t>Birim</t>
  </si>
  <si>
    <t>Miktar</t>
  </si>
  <si>
    <t>Birim Fiyat
(TL)</t>
  </si>
  <si>
    <t>Toplam Tutar
(TL)</t>
  </si>
  <si>
    <t>Y.18.001/C06</t>
  </si>
  <si>
    <t>200 mm kalınlığında yatay delikli tuğla (250 x 200 x 250 mm) ile duvar yapılması</t>
  </si>
  <si>
    <t>m2</t>
  </si>
  <si>
    <t>18.139/A5</t>
  </si>
  <si>
    <t>Alçı duvar levhaları ile metal iskeletli giydirme duvar yapılması (Duvar profilleri ile) (12,5mm çift kat alçı duvar  levhası ile)</t>
  </si>
  <si>
    <t>18.140/A1</t>
  </si>
  <si>
    <t>Alçı duvar levhaları ile çift iskeletli askı sistemli asma tavan yapılması (12,5mm tek kat alçı duvar  levhası ile)</t>
  </si>
  <si>
    <t>18.183</t>
  </si>
  <si>
    <t>PATLAYICI MADDE KULLANMADAN ÇİMENTO HARÇLI KARGİR VE HOROSAN İNŞAATIN YIKILMASI</t>
  </si>
  <si>
    <t>m3</t>
  </si>
  <si>
    <t>18.233/6</t>
  </si>
  <si>
    <t>Mevcut ahşap,çelik betonarme kiriş veya aşıklı çatı üzerine arası 6 cm cam yünü dolgulu üst kat 0.70 mm alt kat 0.50 mm trapezoidal alüminyum levhalar (EN AW 3003 Al-Mn1 Cu)  ile ısı yalıtımlı (Sandviç sistem) çatı örtüsü yapılması.</t>
  </si>
  <si>
    <t>Y.19.055/053</t>
  </si>
  <si>
    <t>5 cm kalınlıkta taşyünü levhalar (min. 120 kg/m3 yoğunlukta) ile dış duvarlarda dıştan ısı yalıtımı ve üzerine ısı yalıtım sıvası yapılması (Mantolama)</t>
  </si>
  <si>
    <t>Y.21.051/C01</t>
  </si>
  <si>
    <t>Çelik borudan tam güvenlikli cephe iş iskelesi yapılması (0,00-51,50m arası)</t>
  </si>
  <si>
    <t>Y.21.051/C03</t>
  </si>
  <si>
    <t>Çelik borudan tavanlar için tam güvenlikli iş iskelesi yapılması (0,00-21,50m arası)</t>
  </si>
  <si>
    <t>Y.22.009/03</t>
  </si>
  <si>
    <t>Laminat kaplamalı, iki yüzü odun lifinden yapılmış levhalarla (mdf) presli, kraft dolgulu iç kapı kanadı yapılması, yerine takılması</t>
  </si>
  <si>
    <t>Y.23.081</t>
  </si>
  <si>
    <t>Profil demirlerinden çatı makası yapılması ve yerine konulması.</t>
  </si>
  <si>
    <t>Ton</t>
  </si>
  <si>
    <t>Y.23.152</t>
  </si>
  <si>
    <t>Kare ve dikdörtgen profillerle pencere ve kapı yapılması ve yerine konulması</t>
  </si>
  <si>
    <t>Kg</t>
  </si>
  <si>
    <t>Y.23.176</t>
  </si>
  <si>
    <t>Lama ve profil demirlerden çeşitli demir işleri yapılması ve yerine konulması</t>
  </si>
  <si>
    <t>Y.23.241</t>
  </si>
  <si>
    <t>Plastik doğrama imalatı yapılması ve yerine konulması (Sert PVC doğrama profillerinden her çeşit kapı, pencere, kaplama ve benzeri imalat)_x000D_
Not: Tüm ana profiller ile ilave profiller, pencere kapalı iken görülmeyen ve dikkat çekmeyen bir yerde, en az 1 m aralıklarla okunaklı ve görünür şekilde profil uzunluğu boyunca işaretlenmelidir. Ana profiller ile ilave profillerin işaretlenmesi en az aşağıdaki bilgileri içermelidir._x000D_
- İmalatçının adı veya ticari markası,_x000D_
- Bu standardın işaret ve numarası (TS 5358 EN 12608 şeklinde),_x000D_
- Et kalınlığı sınıfı,_x000D_
- İzlenebilirliği sağlamak için yeterli olabilecek imalat kodu (örneğin; tarih vb.)</t>
  </si>
  <si>
    <t>Y.25.002/01</t>
  </si>
  <si>
    <t>Demir yüzeylere korozyona karşı iki kat boya yapılması</t>
  </si>
  <si>
    <t>Y.25.003/05</t>
  </si>
  <si>
    <t>Eski boyalı yüzeylere astar uygulanarak iki kat su bazlı mat boya yapılması (iç cephe)</t>
  </si>
  <si>
    <t>Y.25.003/14</t>
  </si>
  <si>
    <t>Yeni sıva yüzeylere macun ve astar uygulanarak iki kat su bazlı mat boya yapılması (iç cephe)</t>
  </si>
  <si>
    <t>Y.25.005/02</t>
  </si>
  <si>
    <t>Beton, sıva ve benzeri yüzeylere 2 mm kalınlıkta akrilik esaslı renkli kaplama yapılması</t>
  </si>
  <si>
    <t>27.528/3</t>
  </si>
  <si>
    <t>İnce sıva, alçı sıvalı vb. yüzeyler üzerine 3 mm  kalınlığında saten alçı kaplama yapılması</t>
  </si>
  <si>
    <t>Y.28.645/C02</t>
  </si>
  <si>
    <t>PVC ve alüminyum doğramaya profil ile 4+4 mm kalınlıkta 12 mm ara boşluklu çift camlı pencere ünitesi takılması</t>
  </si>
  <si>
    <t>A01</t>
  </si>
  <si>
    <t>Gömme iç kapı kilidinin yerine takılması_x000D_
(Geniş Tip)</t>
  </si>
  <si>
    <t>Ad</t>
  </si>
  <si>
    <t>A07</t>
  </si>
  <si>
    <t>Silindirli traşlı dış kapı kilidinin yerine takılması</t>
  </si>
  <si>
    <t>A08</t>
  </si>
  <si>
    <t>Kapı kolu ve aynalarının yerine takılması (Kromajlı)</t>
  </si>
  <si>
    <t>A10</t>
  </si>
  <si>
    <t>Menteşenin yerine takılması</t>
  </si>
  <si>
    <t>B01</t>
  </si>
  <si>
    <t>İspanyolet takımının yerine takılması (Kol, demir ve teferruatlı)</t>
  </si>
  <si>
    <t>B16</t>
  </si>
  <si>
    <t>MSB.922/A</t>
  </si>
  <si>
    <t>13 MM COMPACT LAMİNANT İLE BÖLME PANOSU VE KAPI YAPILMASI</t>
  </si>
  <si>
    <t>ÖZEL-01</t>
  </si>
  <si>
    <t>ALÜMİNYUM TUTAMAK</t>
  </si>
  <si>
    <t>MT</t>
  </si>
  <si>
    <t>ÖZEL-02</t>
  </si>
  <si>
    <t>ENGELLİLER İÇİN YÜRÜME BANDI</t>
  </si>
  <si>
    <t>ÖZEL-03</t>
  </si>
  <si>
    <t>MOLOZ NAKLİ</t>
  </si>
  <si>
    <t>M3</t>
  </si>
  <si>
    <t>ÖZEL-04</t>
  </si>
  <si>
    <t>ÇELİK NAKLİ</t>
  </si>
  <si>
    <t>TON</t>
  </si>
  <si>
    <t>ÖZEL-05</t>
  </si>
  <si>
    <t>TUĞLA NAKLİ</t>
  </si>
  <si>
    <t xml:space="preserve">TOPLAM </t>
  </si>
  <si>
    <t>ELEKTRİK İŞLERİ YAKLAŞIK MALİYET İCMALİ</t>
  </si>
  <si>
    <t>ELEKTRİK</t>
  </si>
  <si>
    <t>YENİ YAPILACAK OLAN ODALARIN ELEKTRİK TESİSAT İŞLERİ</t>
  </si>
  <si>
    <t>742.541</t>
  </si>
  <si>
    <t xml:space="preserve">DEKORATİF AMAÇLI ASMA TAVAN ARMATÜRÜ: ATY11- 2x36 W </t>
  </si>
  <si>
    <t>AD</t>
  </si>
  <si>
    <t>742.531</t>
  </si>
  <si>
    <t xml:space="preserve">DEKORATİF AMAÇLI ASMA TAVAN ARMATÜRÜ: ATY1- 4x18 W </t>
  </si>
  <si>
    <t>794.301</t>
  </si>
  <si>
    <t>NORMAL SORTİ (Linye ve sorti hatları kurşunsuz antigron (NHXMH) malzemeyle.)</t>
  </si>
  <si>
    <t>794.302</t>
  </si>
  <si>
    <t>KOMUTATOR SORTİ (Linye ve sorti hatları kurşunsuz antigron (NHXMH) malzemeyle.)</t>
  </si>
  <si>
    <t>796.101</t>
  </si>
  <si>
    <t xml:space="preserve"> LİNYE HATTI PEŞEL, BERGMAN VEYA PVC BORU,SORTİ İLETKENLERİ GALVANİZLİ GAZ BORUSU İÇERİSİNDE, PLASTİ</t>
  </si>
  <si>
    <t>735.102</t>
  </si>
  <si>
    <t>GÜVENLİK HATLI PRİZ SORTİSİ</t>
  </si>
  <si>
    <t>704.105</t>
  </si>
  <si>
    <t>SIVA ÜSTÜ SAC TABLO 0.40-0.50 M2. (TS EN 61439-1/2 )</t>
  </si>
  <si>
    <t>718.507</t>
  </si>
  <si>
    <t>KAÇAK AKIM KORUMA ŞALTERİ 4*25 A.e KADAR(30mA)</t>
  </si>
  <si>
    <t>724.401</t>
  </si>
  <si>
    <t>ANAHTARLI OTOMATİK SİGORTA 16 A. (3KA) ( TS 5018-1 EN 60898-1 )</t>
  </si>
  <si>
    <t>724.405</t>
  </si>
  <si>
    <t>1FAZLI NÖTR KESMELİ ANAHTARLI OTOMATİK SİGORTA 16 A. (3KA) ( TS 5018-1 EN 60898-1 )</t>
  </si>
  <si>
    <t>724.406</t>
  </si>
  <si>
    <t>3 FAZLI ANAHTARLI OTOMATİK SİGORTA 16 A. (3KA) ( TS 5018-1 EN 60898-1 )</t>
  </si>
  <si>
    <t>783.127</t>
  </si>
  <si>
    <t>4x2.5 mm2 FVV-n,TS 936'YA UYGUN NYMHY İLETKENLER</t>
  </si>
  <si>
    <t>783.126</t>
  </si>
  <si>
    <t>3x2.5 mm2 FVV-n,TS 936'YA UYGUN NYMHY İLETKENLER</t>
  </si>
  <si>
    <t>726.301</t>
  </si>
  <si>
    <t>BORUSUZ SERBEST DÖŞENEN TOPRAKLAMA HATTI 4 mm2</t>
  </si>
  <si>
    <t>782.601</t>
  </si>
  <si>
    <t>50X12 MM BALIK SIRTI KABLO KANALI</t>
  </si>
  <si>
    <t>880.5631</t>
  </si>
  <si>
    <t>UTP CAT6H HALOJEN FREE 4X2X23 AWG KABLO</t>
  </si>
  <si>
    <t>880.575</t>
  </si>
  <si>
    <t>UTP CAT6 SIVA ALTI TEKLİ PRİZ</t>
  </si>
  <si>
    <t>ÖZEL-E1</t>
  </si>
  <si>
    <t>DEMONTAJ İŞLERİ</t>
  </si>
  <si>
    <t>MEKANİK TESİSAT İŞLERİ YAKLAŞIK MALİYET İCMALİ</t>
  </si>
  <si>
    <t>MEKANİK</t>
  </si>
  <si>
    <t>165.701</t>
  </si>
  <si>
    <t xml:space="preserve">PANEL RADYATÖR (Tip 10) 400 </t>
  </si>
  <si>
    <t>170.101</t>
  </si>
  <si>
    <t>RADYATÖR MUSLUĞU (Düz) 1/2"</t>
  </si>
  <si>
    <t>204.3107</t>
  </si>
  <si>
    <t>PN. 20 POLİPROPİLEN TEMİZ SU BORUSU: 2" ANMA ÇAPINDA (Bina İçinde)</t>
  </si>
  <si>
    <t>204.3108</t>
  </si>
  <si>
    <t>PN. 20 POLİPROPİLEN TEMİZ SU BORUSU: 2 1/2" ANMA ÇAPINDA (Bina İçinde)</t>
  </si>
  <si>
    <t>079.504</t>
  </si>
  <si>
    <t>DUVARA TAM DAYALI TİP,TAKRİBEN 65X35 CM KENDİNDEN REZERVUARLI AZ SU TÜKETEN ALAFRANGA HELA VE TESİSATI</t>
  </si>
  <si>
    <t>TK</t>
  </si>
  <si>
    <t>071.1016</t>
  </si>
  <si>
    <t>ANTİBAKTERİYEL 50x60 CM KONSOLLU BEDENSEL ENGELLİ LAVABO FAYANS CAMLAŞMIŞ ÇİNİ EKSTRA SINIF</t>
  </si>
  <si>
    <t>079.200</t>
  </si>
  <si>
    <t>BEDENSEL ENGELLİ İÇİN, TAKRİBEN 35X70 CM KENDİNDEN REZERVUARLI ALAFRANGA HELA VE TESİSATI</t>
  </si>
  <si>
    <t>094.500</t>
  </si>
  <si>
    <t>ENGELLİLER İÇİN PASLANMAZ ÇELİK KAĞITLIK</t>
  </si>
  <si>
    <t>091.1000</t>
  </si>
  <si>
    <t>ENGELLİLER İÇİN KATLANABİLİR TUTUNMA BARI</t>
  </si>
  <si>
    <t>091.900</t>
  </si>
  <si>
    <t>ENGELLİLER İÇİN KLOZET TUTUNMA BARI</t>
  </si>
  <si>
    <t>210.1012</t>
  </si>
  <si>
    <t>PN 16 KÜRESEL VANA (3/4" Pik Döküm,Vidalı) ø 20 mm.</t>
  </si>
  <si>
    <t>089.1103</t>
  </si>
  <si>
    <t>FİLTRELİ ARA MUSLUK(Paslanmaz çelik filtre)</t>
  </si>
  <si>
    <t>ÖZEL-M1</t>
  </si>
  <si>
    <r>
      <t xml:space="preserve"> YAKLAŞIK MALİYET - </t>
    </r>
    <r>
      <rPr>
        <b/>
        <sz val="14"/>
        <color rgb="FF00B0F0"/>
        <rFont val="Arial Narrow"/>
        <family val="2"/>
        <charset val="162"/>
      </rPr>
      <t>GENEL İCMAL</t>
    </r>
  </si>
  <si>
    <t xml:space="preserve">İŞ GRUPLARI </t>
  </si>
  <si>
    <t>TOPLAM MALİYET (TL)</t>
  </si>
  <si>
    <t>İNŞAAT İŞLERİ GENEL TOPLAM (TL)</t>
  </si>
  <si>
    <t>ELEKTRİK İŞLERİ GENEL TOPLAM (TL)</t>
  </si>
  <si>
    <t>MEKANİK İŞLERİ GENEL TOPLAM (TL)</t>
  </si>
  <si>
    <t>GENEL TOPLAM (TL)</t>
  </si>
  <si>
    <t>KDV</t>
  </si>
  <si>
    <t>KDV DAHİL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</si>
</sst>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13" x14ac:knownFonts="1">
    <font>
      <sz val="11"/>
      <color theme="1"/>
      <name val="Calibri"/>
      <family val="2"/>
      <charset val="162"/>
      <scheme val="minor"/>
    </font>
    <font>
      <sz val="10"/>
      <name val="Arial Narrow"/>
      <family val="2"/>
      <charset val="162"/>
    </font>
    <font>
      <sz val="15"/>
      <name val="Arial Narrow"/>
      <family val="2"/>
      <charset val="162"/>
    </font>
    <font>
      <b/>
      <sz val="11"/>
      <name val="Arial Narrow"/>
      <family val="2"/>
      <charset val="162"/>
    </font>
    <font>
      <sz val="7"/>
      <name val="Arial Narrow"/>
      <family val="2"/>
      <charset val="162"/>
    </font>
    <font>
      <b/>
      <sz val="9"/>
      <name val="Arial Narrow"/>
      <family val="2"/>
      <charset val="162"/>
    </font>
    <font>
      <b/>
      <sz val="10"/>
      <name val="Arial Narrow"/>
      <family val="2"/>
      <charset val="162"/>
    </font>
    <font>
      <sz val="10"/>
      <name val="Arial TUR"/>
    </font>
    <font>
      <sz val="8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Narrow"/>
      <family val="2"/>
      <charset val="162"/>
    </font>
    <font>
      <b/>
      <sz val="14"/>
      <color rgb="FF00B0F0"/>
      <name val="Arial Narrow"/>
      <family val="2"/>
      <charset val="162"/>
    </font>
    <font>
      <b/>
      <sz val="12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4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left" vertical="center"/>
    </xf>
    <xf numFmtId="10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 wrapText="1"/>
    </xf>
    <xf numFmtId="0" fontId="1" fillId="0" borderId="3" xfId="0" quotePrefix="1" applyNumberFormat="1" applyFont="1" applyFill="1" applyBorder="1" applyAlignment="1">
      <alignment horizontal="left" vertical="center"/>
    </xf>
    <xf numFmtId="3" fontId="8" fillId="0" borderId="2" xfId="1" applyNumberFormat="1" applyFont="1" applyBorder="1" applyAlignment="1">
      <alignment horizontal="center"/>
    </xf>
    <xf numFmtId="10" fontId="1" fillId="0" borderId="3" xfId="0" applyNumberFormat="1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/>
    </xf>
    <xf numFmtId="0" fontId="1" fillId="0" borderId="0" xfId="2" applyFont="1" applyAlignment="1">
      <alignment vertical="center"/>
    </xf>
    <xf numFmtId="0" fontId="10" fillId="0" borderId="1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1" fontId="12" fillId="0" borderId="3" xfId="2" applyNumberFormat="1" applyFont="1" applyBorder="1" applyAlignment="1">
      <alignment horizontal="center" vertical="center"/>
    </xf>
    <xf numFmtId="1" fontId="12" fillId="0" borderId="4" xfId="2" applyNumberFormat="1" applyFont="1" applyBorder="1" applyAlignment="1">
      <alignment horizontal="center" vertical="center"/>
    </xf>
    <xf numFmtId="1" fontId="12" fillId="0" borderId="5" xfId="2" applyNumberFormat="1" applyFont="1" applyBorder="1" applyAlignment="1">
      <alignment horizontal="center" vertical="center"/>
    </xf>
    <xf numFmtId="164" fontId="12" fillId="0" borderId="2" xfId="2" applyNumberFormat="1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10" fontId="1" fillId="0" borderId="3" xfId="0" applyNumberFormat="1" applyFont="1" applyFill="1" applyBorder="1" applyAlignment="1">
      <alignment vertical="center"/>
    </xf>
    <xf numFmtId="10" fontId="1" fillId="0" borderId="3" xfId="0" applyNumberFormat="1" applyFont="1" applyFill="1" applyBorder="1" applyAlignment="1">
      <alignment vertical="center" wrapText="1"/>
    </xf>
  </cellXfs>
  <cellStyles count="3">
    <cellStyle name="Normal" xfId="0" builtinId="0"/>
    <cellStyle name="Normal 2 2" xfId="2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yazay%20Zeyil%20Metraj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 (2)"/>
      <sheetName val="data"/>
      <sheetName val="İCMAL"/>
      <sheetName val="UYGUN BEDEL"/>
      <sheetName val="Sayfa2"/>
    </sheetNames>
    <sheetDataSet>
      <sheetData sheetId="0"/>
      <sheetData sheetId="1">
        <row r="8">
          <cell r="D8" t="str">
            <v>YENİMAHALLE GÖRME ÖZÜRLÜLER REHABİLİTASYON MERKEZİ HİZMET BİNASI TADİLAT İŞİ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46" zoomScale="85" zoomScaleNormal="85" workbookViewId="0">
      <selection activeCell="F87" sqref="B1:H87"/>
    </sheetView>
  </sheetViews>
  <sheetFormatPr defaultRowHeight="15" x14ac:dyDescent="0.25"/>
  <cols>
    <col min="4" max="4" width="64" customWidth="1"/>
    <col min="7" max="7" width="9.7109375" bestFit="1" customWidth="1"/>
    <col min="8" max="8" width="11" bestFit="1" customWidth="1"/>
  </cols>
  <sheetData>
    <row r="1" spans="1:8" ht="19.5" x14ac:dyDescent="0.25">
      <c r="A1" s="1"/>
      <c r="B1" s="2" t="s">
        <v>0</v>
      </c>
      <c r="C1" s="2"/>
      <c r="D1" s="2"/>
      <c r="E1" s="2"/>
      <c r="F1" s="2"/>
      <c r="G1" s="2"/>
      <c r="H1" s="2"/>
    </row>
    <row r="2" spans="1:8" ht="19.5" x14ac:dyDescent="0.25">
      <c r="A2" s="1"/>
      <c r="B2" s="2" t="str">
        <f>[1]data!D8</f>
        <v>YENİMAHALLE GÖRME ÖZÜRLÜLER REHABİLİTASYON MERKEZİ HİZMET BİNASI TADİLAT İŞİ</v>
      </c>
      <c r="C2" s="2"/>
      <c r="D2" s="2"/>
      <c r="E2" s="2"/>
      <c r="F2" s="2"/>
      <c r="G2" s="2"/>
      <c r="H2" s="2"/>
    </row>
    <row r="3" spans="1:8" ht="16.5" x14ac:dyDescent="0.25">
      <c r="A3" s="1"/>
      <c r="B3" s="3" t="s">
        <v>1</v>
      </c>
      <c r="C3" s="3"/>
      <c r="D3" s="3"/>
      <c r="E3" s="4"/>
      <c r="F3" s="4"/>
      <c r="G3" s="5" t="s">
        <v>2</v>
      </c>
      <c r="H3" s="5"/>
    </row>
    <row r="4" spans="1:8" ht="25.5" x14ac:dyDescent="0.25">
      <c r="A4" s="6"/>
      <c r="B4" s="7" t="s">
        <v>3</v>
      </c>
      <c r="C4" s="8" t="s">
        <v>4</v>
      </c>
      <c r="D4" s="40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pans="1:8" x14ac:dyDescent="0.25">
      <c r="A5" s="1"/>
      <c r="B5" s="10"/>
      <c r="C5" s="1"/>
      <c r="D5" s="11"/>
      <c r="E5" s="11"/>
      <c r="F5" s="11"/>
      <c r="G5" s="11"/>
      <c r="H5" s="12"/>
    </row>
    <row r="6" spans="1:8" x14ac:dyDescent="0.25">
      <c r="A6" s="1"/>
      <c r="B6" s="10">
        <v>1</v>
      </c>
      <c r="C6" s="13" t="s">
        <v>10</v>
      </c>
      <c r="D6" s="42" t="s">
        <v>11</v>
      </c>
      <c r="E6" s="14" t="s">
        <v>12</v>
      </c>
      <c r="F6" s="15">
        <v>591.59999999999991</v>
      </c>
      <c r="G6" s="16">
        <v>28.29</v>
      </c>
      <c r="H6" s="17">
        <v>16736.36</v>
      </c>
    </row>
    <row r="7" spans="1:8" ht="25.5" x14ac:dyDescent="0.25">
      <c r="A7" s="1"/>
      <c r="B7" s="10">
        <f>+B6+1</f>
        <v>2</v>
      </c>
      <c r="C7" s="13" t="s">
        <v>13</v>
      </c>
      <c r="D7" s="42" t="s">
        <v>14</v>
      </c>
      <c r="E7" s="14" t="s">
        <v>12</v>
      </c>
      <c r="F7" s="15">
        <v>414.03</v>
      </c>
      <c r="G7" s="16">
        <v>32.549999999999997</v>
      </c>
      <c r="H7" s="17">
        <v>13476.68</v>
      </c>
    </row>
    <row r="8" spans="1:8" ht="25.5" x14ac:dyDescent="0.25">
      <c r="A8" s="1"/>
      <c r="B8" s="10">
        <f t="shared" ref="B8:B38" si="0">+B7+1</f>
        <v>3</v>
      </c>
      <c r="C8" s="13" t="s">
        <v>15</v>
      </c>
      <c r="D8" s="42" t="s">
        <v>16</v>
      </c>
      <c r="E8" s="14" t="s">
        <v>12</v>
      </c>
      <c r="F8" s="15">
        <v>99.643999999999991</v>
      </c>
      <c r="G8" s="16">
        <v>36.29</v>
      </c>
      <c r="H8" s="17">
        <v>3616.08</v>
      </c>
    </row>
    <row r="9" spans="1:8" ht="25.5" x14ac:dyDescent="0.25">
      <c r="A9" s="1"/>
      <c r="B9" s="10">
        <f t="shared" si="0"/>
        <v>4</v>
      </c>
      <c r="C9" s="13" t="s">
        <v>17</v>
      </c>
      <c r="D9" s="42" t="s">
        <v>18</v>
      </c>
      <c r="E9" s="14" t="s">
        <v>19</v>
      </c>
      <c r="F9" s="15">
        <v>370.8</v>
      </c>
      <c r="G9" s="16">
        <v>48.28</v>
      </c>
      <c r="H9" s="17">
        <v>17902.22</v>
      </c>
    </row>
    <row r="10" spans="1:8" ht="38.25" x14ac:dyDescent="0.25">
      <c r="A10" s="1"/>
      <c r="B10" s="10">
        <f t="shared" si="0"/>
        <v>5</v>
      </c>
      <c r="C10" s="13" t="s">
        <v>20</v>
      </c>
      <c r="D10" s="42" t="s">
        <v>21</v>
      </c>
      <c r="E10" s="14" t="s">
        <v>12</v>
      </c>
      <c r="F10" s="15">
        <v>129.53719999999998</v>
      </c>
      <c r="G10" s="16">
        <v>77.39</v>
      </c>
      <c r="H10" s="17">
        <v>10024.879999999999</v>
      </c>
    </row>
    <row r="11" spans="1:8" ht="25.5" x14ac:dyDescent="0.25">
      <c r="A11" s="1"/>
      <c r="B11" s="10">
        <f t="shared" si="0"/>
        <v>6</v>
      </c>
      <c r="C11" s="13" t="s">
        <v>22</v>
      </c>
      <c r="D11" s="42" t="s">
        <v>23</v>
      </c>
      <c r="E11" s="14" t="s">
        <v>12</v>
      </c>
      <c r="F11" s="15">
        <v>64.959999999999994</v>
      </c>
      <c r="G11" s="16">
        <v>46.95</v>
      </c>
      <c r="H11" s="17">
        <v>3049.87</v>
      </c>
    </row>
    <row r="12" spans="1:8" x14ac:dyDescent="0.25">
      <c r="A12" s="1"/>
      <c r="B12" s="10">
        <f t="shared" si="0"/>
        <v>7</v>
      </c>
      <c r="C12" s="13" t="s">
        <v>24</v>
      </c>
      <c r="D12" s="42" t="s">
        <v>25</v>
      </c>
      <c r="E12" s="14" t="s">
        <v>12</v>
      </c>
      <c r="F12" s="15">
        <v>68.94</v>
      </c>
      <c r="G12" s="16">
        <v>4.41</v>
      </c>
      <c r="H12" s="17">
        <v>304.02999999999997</v>
      </c>
    </row>
    <row r="13" spans="1:8" x14ac:dyDescent="0.25">
      <c r="A13" s="1"/>
      <c r="B13" s="10">
        <f t="shared" si="0"/>
        <v>8</v>
      </c>
      <c r="C13" s="13" t="s">
        <v>26</v>
      </c>
      <c r="D13" s="42" t="s">
        <v>27</v>
      </c>
      <c r="E13" s="14" t="s">
        <v>19</v>
      </c>
      <c r="F13" s="15">
        <v>595</v>
      </c>
      <c r="G13" s="16">
        <v>3.86</v>
      </c>
      <c r="H13" s="17">
        <v>2296.6999999999998</v>
      </c>
    </row>
    <row r="14" spans="1:8" ht="25.5" x14ac:dyDescent="0.25">
      <c r="A14" s="1"/>
      <c r="B14" s="10">
        <f t="shared" si="0"/>
        <v>9</v>
      </c>
      <c r="C14" s="13" t="s">
        <v>28</v>
      </c>
      <c r="D14" s="42" t="s">
        <v>29</v>
      </c>
      <c r="E14" s="14" t="s">
        <v>12</v>
      </c>
      <c r="F14" s="15">
        <v>23.760000000000005</v>
      </c>
      <c r="G14" s="16">
        <v>112.10000000000001</v>
      </c>
      <c r="H14" s="17">
        <v>2663.5</v>
      </c>
    </row>
    <row r="15" spans="1:8" x14ac:dyDescent="0.25">
      <c r="A15" s="1"/>
      <c r="B15" s="10">
        <f t="shared" si="0"/>
        <v>10</v>
      </c>
      <c r="C15" s="13" t="s">
        <v>30</v>
      </c>
      <c r="D15" s="42" t="s">
        <v>31</v>
      </c>
      <c r="E15" s="14" t="s">
        <v>32</v>
      </c>
      <c r="F15" s="15">
        <v>17.5</v>
      </c>
      <c r="G15" s="16">
        <v>3513.3</v>
      </c>
      <c r="H15" s="17">
        <v>61482.75</v>
      </c>
    </row>
    <row r="16" spans="1:8" x14ac:dyDescent="0.25">
      <c r="A16" s="1"/>
      <c r="B16" s="10">
        <f t="shared" si="0"/>
        <v>11</v>
      </c>
      <c r="C16" s="13" t="s">
        <v>33</v>
      </c>
      <c r="D16" s="42" t="s">
        <v>34</v>
      </c>
      <c r="E16" s="14" t="s">
        <v>35</v>
      </c>
      <c r="F16" s="15">
        <v>348.43200000000002</v>
      </c>
      <c r="G16" s="16">
        <v>5.9</v>
      </c>
      <c r="H16" s="17">
        <v>2055.75</v>
      </c>
    </row>
    <row r="17" spans="1:8" x14ac:dyDescent="0.25">
      <c r="A17" s="1"/>
      <c r="B17" s="10">
        <f t="shared" si="0"/>
        <v>12</v>
      </c>
      <c r="C17" s="13" t="s">
        <v>36</v>
      </c>
      <c r="D17" s="42" t="s">
        <v>37</v>
      </c>
      <c r="E17" s="14" t="s">
        <v>35</v>
      </c>
      <c r="F17" s="15">
        <v>93.25800000000001</v>
      </c>
      <c r="G17" s="16">
        <v>5.53</v>
      </c>
      <c r="H17" s="17">
        <v>515.72</v>
      </c>
    </row>
    <row r="18" spans="1:8" ht="127.5" x14ac:dyDescent="0.25">
      <c r="A18" s="1"/>
      <c r="B18" s="10">
        <f t="shared" si="0"/>
        <v>13</v>
      </c>
      <c r="C18" s="13" t="s">
        <v>38</v>
      </c>
      <c r="D18" s="42" t="s">
        <v>39</v>
      </c>
      <c r="E18" s="14" t="s">
        <v>35</v>
      </c>
      <c r="F18" s="15">
        <v>528</v>
      </c>
      <c r="G18" s="16">
        <v>7.83</v>
      </c>
      <c r="H18" s="17">
        <v>4134.24</v>
      </c>
    </row>
    <row r="19" spans="1:8" x14ac:dyDescent="0.25">
      <c r="A19" s="1"/>
      <c r="B19" s="10">
        <f t="shared" si="0"/>
        <v>14</v>
      </c>
      <c r="C19" s="13" t="s">
        <v>40</v>
      </c>
      <c r="D19" s="42" t="s">
        <v>41</v>
      </c>
      <c r="E19" s="14" t="s">
        <v>12</v>
      </c>
      <c r="F19" s="15">
        <v>127.02799999999999</v>
      </c>
      <c r="G19" s="16">
        <v>7.86</v>
      </c>
      <c r="H19" s="17">
        <v>998.44</v>
      </c>
    </row>
    <row r="20" spans="1:8" x14ac:dyDescent="0.25">
      <c r="A20" s="1"/>
      <c r="B20" s="10">
        <f t="shared" si="0"/>
        <v>15</v>
      </c>
      <c r="C20" s="13" t="s">
        <v>42</v>
      </c>
      <c r="D20" s="42" t="s">
        <v>43</v>
      </c>
      <c r="E20" s="14" t="s">
        <v>12</v>
      </c>
      <c r="F20" s="15">
        <v>595</v>
      </c>
      <c r="G20" s="16">
        <v>12.030000000000001</v>
      </c>
      <c r="H20" s="17">
        <v>7157.85</v>
      </c>
    </row>
    <row r="21" spans="1:8" ht="25.5" x14ac:dyDescent="0.25">
      <c r="A21" s="1"/>
      <c r="B21" s="10">
        <f t="shared" si="0"/>
        <v>16</v>
      </c>
      <c r="C21" s="13" t="s">
        <v>44</v>
      </c>
      <c r="D21" s="42" t="s">
        <v>45</v>
      </c>
      <c r="E21" s="14" t="s">
        <v>12</v>
      </c>
      <c r="F21" s="15">
        <v>1470.36</v>
      </c>
      <c r="G21" s="16">
        <v>14.46</v>
      </c>
      <c r="H21" s="17">
        <v>21261.41</v>
      </c>
    </row>
    <row r="22" spans="1:8" x14ac:dyDescent="0.25">
      <c r="A22" s="1"/>
      <c r="B22" s="10">
        <f t="shared" si="0"/>
        <v>17</v>
      </c>
      <c r="C22" s="13" t="s">
        <v>46</v>
      </c>
      <c r="D22" s="42" t="s">
        <v>47</v>
      </c>
      <c r="E22" s="14" t="s">
        <v>12</v>
      </c>
      <c r="F22" s="15">
        <v>64.959999999999994</v>
      </c>
      <c r="G22" s="16">
        <v>14.56</v>
      </c>
      <c r="H22" s="17">
        <v>945.82</v>
      </c>
    </row>
    <row r="23" spans="1:8" x14ac:dyDescent="0.25">
      <c r="A23" s="1"/>
      <c r="B23" s="10">
        <f t="shared" si="0"/>
        <v>18</v>
      </c>
      <c r="C23" s="13" t="s">
        <v>48</v>
      </c>
      <c r="D23" s="42" t="s">
        <v>49</v>
      </c>
      <c r="E23" s="14" t="s">
        <v>12</v>
      </c>
      <c r="F23" s="15">
        <v>755.60399999999993</v>
      </c>
      <c r="G23" s="16">
        <v>5.38</v>
      </c>
      <c r="H23" s="17">
        <v>4065.15</v>
      </c>
    </row>
    <row r="24" spans="1:8" ht="25.5" x14ac:dyDescent="0.25">
      <c r="A24" s="1"/>
      <c r="B24" s="10">
        <f t="shared" si="0"/>
        <v>19</v>
      </c>
      <c r="C24" s="13" t="s">
        <v>50</v>
      </c>
      <c r="D24" s="42" t="s">
        <v>51</v>
      </c>
      <c r="E24" s="14" t="s">
        <v>12</v>
      </c>
      <c r="F24" s="15">
        <v>21.6</v>
      </c>
      <c r="G24" s="16">
        <v>45.99</v>
      </c>
      <c r="H24" s="17">
        <v>993.38</v>
      </c>
    </row>
    <row r="25" spans="1:8" ht="25.5" x14ac:dyDescent="0.25">
      <c r="A25" s="1"/>
      <c r="B25" s="10">
        <f t="shared" si="0"/>
        <v>20</v>
      </c>
      <c r="C25" s="13" t="s">
        <v>52</v>
      </c>
      <c r="D25" s="42" t="s">
        <v>53</v>
      </c>
      <c r="E25" s="14" t="s">
        <v>54</v>
      </c>
      <c r="F25" s="15">
        <v>12</v>
      </c>
      <c r="G25" s="16">
        <v>8.06</v>
      </c>
      <c r="H25" s="17">
        <v>96.72</v>
      </c>
    </row>
    <row r="26" spans="1:8" x14ac:dyDescent="0.25">
      <c r="A26" s="1"/>
      <c r="B26" s="10">
        <f t="shared" si="0"/>
        <v>21</v>
      </c>
      <c r="C26" s="13" t="s">
        <v>55</v>
      </c>
      <c r="D26" s="42" t="s">
        <v>56</v>
      </c>
      <c r="E26" s="14" t="s">
        <v>54</v>
      </c>
      <c r="F26" s="15">
        <v>1</v>
      </c>
      <c r="G26" s="16">
        <v>26.75</v>
      </c>
      <c r="H26" s="17">
        <v>26.75</v>
      </c>
    </row>
    <row r="27" spans="1:8" x14ac:dyDescent="0.25">
      <c r="A27" s="1"/>
      <c r="B27" s="10">
        <f t="shared" si="0"/>
        <v>22</v>
      </c>
      <c r="C27" s="13" t="s">
        <v>57</v>
      </c>
      <c r="D27" s="42" t="s">
        <v>58</v>
      </c>
      <c r="E27" s="14" t="s">
        <v>54</v>
      </c>
      <c r="F27" s="15">
        <v>13</v>
      </c>
      <c r="G27" s="16">
        <v>8.06</v>
      </c>
      <c r="H27" s="17">
        <v>104.78</v>
      </c>
    </row>
    <row r="28" spans="1:8" x14ac:dyDescent="0.25">
      <c r="A28" s="1"/>
      <c r="B28" s="10">
        <f t="shared" si="0"/>
        <v>23</v>
      </c>
      <c r="C28" s="13" t="s">
        <v>59</v>
      </c>
      <c r="D28" s="42" t="s">
        <v>60</v>
      </c>
      <c r="E28" s="14" t="s">
        <v>54</v>
      </c>
      <c r="F28" s="15">
        <v>39</v>
      </c>
      <c r="G28" s="16">
        <v>1.44</v>
      </c>
      <c r="H28" s="17">
        <v>56.16</v>
      </c>
    </row>
    <row r="29" spans="1:8" x14ac:dyDescent="0.25">
      <c r="A29" s="1"/>
      <c r="B29" s="10">
        <f t="shared" si="0"/>
        <v>24</v>
      </c>
      <c r="C29" s="13" t="s">
        <v>61</v>
      </c>
      <c r="D29" s="42" t="s">
        <v>62</v>
      </c>
      <c r="E29" s="14" t="s">
        <v>54</v>
      </c>
      <c r="F29" s="15">
        <v>12</v>
      </c>
      <c r="G29" s="16">
        <v>9.44</v>
      </c>
      <c r="H29" s="17">
        <v>113.28</v>
      </c>
    </row>
    <row r="30" spans="1:8" x14ac:dyDescent="0.25">
      <c r="A30" s="1"/>
      <c r="B30" s="10">
        <f t="shared" si="0"/>
        <v>25</v>
      </c>
      <c r="C30" s="13" t="s">
        <v>63</v>
      </c>
      <c r="D30" s="42" t="s">
        <v>60</v>
      </c>
      <c r="E30" s="14" t="s">
        <v>54</v>
      </c>
      <c r="F30" s="15">
        <v>24</v>
      </c>
      <c r="G30" s="16">
        <v>1.8800000000000001</v>
      </c>
      <c r="H30" s="17">
        <v>45.12</v>
      </c>
    </row>
    <row r="31" spans="1:8" x14ac:dyDescent="0.25">
      <c r="A31" s="1"/>
      <c r="B31" s="10">
        <f t="shared" si="0"/>
        <v>26</v>
      </c>
      <c r="C31" s="13" t="s">
        <v>64</v>
      </c>
      <c r="D31" s="42" t="s">
        <v>65</v>
      </c>
      <c r="E31" s="14" t="s">
        <v>12</v>
      </c>
      <c r="F31" s="15">
        <v>28.799999999999997</v>
      </c>
      <c r="G31" s="16">
        <v>190.66300000000004</v>
      </c>
      <c r="H31" s="17">
        <v>5491.09</v>
      </c>
    </row>
    <row r="32" spans="1:8" x14ac:dyDescent="0.25">
      <c r="A32" s="1"/>
      <c r="B32" s="10">
        <f t="shared" si="0"/>
        <v>27</v>
      </c>
      <c r="C32" s="13" t="s">
        <v>66</v>
      </c>
      <c r="D32" s="42" t="s">
        <v>67</v>
      </c>
      <c r="E32" s="14" t="s">
        <v>68</v>
      </c>
      <c r="F32" s="15">
        <v>300</v>
      </c>
      <c r="G32" s="16">
        <v>80</v>
      </c>
      <c r="H32" s="17">
        <v>24000</v>
      </c>
    </row>
    <row r="33" spans="1:8" x14ac:dyDescent="0.25">
      <c r="A33" s="1"/>
      <c r="B33" s="10">
        <f t="shared" si="0"/>
        <v>28</v>
      </c>
      <c r="C33" s="13" t="s">
        <v>69</v>
      </c>
      <c r="D33" s="42" t="s">
        <v>70</v>
      </c>
      <c r="E33" s="14" t="s">
        <v>68</v>
      </c>
      <c r="F33" s="15">
        <v>330</v>
      </c>
      <c r="G33" s="16">
        <v>45</v>
      </c>
      <c r="H33" s="17">
        <v>14850</v>
      </c>
    </row>
    <row r="34" spans="1:8" x14ac:dyDescent="0.25">
      <c r="A34" s="1"/>
      <c r="B34" s="10">
        <f t="shared" si="0"/>
        <v>29</v>
      </c>
      <c r="C34" s="13" t="s">
        <v>71</v>
      </c>
      <c r="D34" s="42" t="s">
        <v>72</v>
      </c>
      <c r="E34" s="14" t="s">
        <v>73</v>
      </c>
      <c r="F34" s="15">
        <v>370.8</v>
      </c>
      <c r="G34" s="16">
        <v>42</v>
      </c>
      <c r="H34" s="17">
        <v>15573.6</v>
      </c>
    </row>
    <row r="35" spans="1:8" x14ac:dyDescent="0.25">
      <c r="A35" s="1"/>
      <c r="B35" s="10">
        <f t="shared" si="0"/>
        <v>30</v>
      </c>
      <c r="C35" s="13" t="s">
        <v>74</v>
      </c>
      <c r="D35" s="42" t="s">
        <v>75</v>
      </c>
      <c r="E35" s="14" t="s">
        <v>76</v>
      </c>
      <c r="F35" s="15">
        <v>17.5</v>
      </c>
      <c r="G35" s="16">
        <v>67</v>
      </c>
      <c r="H35" s="17">
        <v>1172.5</v>
      </c>
    </row>
    <row r="36" spans="1:8" x14ac:dyDescent="0.25">
      <c r="A36" s="1"/>
      <c r="B36" s="10">
        <f t="shared" si="0"/>
        <v>31</v>
      </c>
      <c r="C36" s="13" t="s">
        <v>77</v>
      </c>
      <c r="D36" s="42" t="s">
        <v>78</v>
      </c>
      <c r="E36" s="14" t="s">
        <v>73</v>
      </c>
      <c r="F36" s="15">
        <v>118.32</v>
      </c>
      <c r="G36" s="16">
        <v>53</v>
      </c>
      <c r="H36" s="17">
        <v>6270.96</v>
      </c>
    </row>
    <row r="37" spans="1:8" x14ac:dyDescent="0.25">
      <c r="A37" s="1"/>
      <c r="B37" s="10">
        <f t="shared" si="0"/>
        <v>32</v>
      </c>
      <c r="C37" s="13"/>
      <c r="D37" s="24"/>
      <c r="E37" s="14"/>
      <c r="F37" s="15"/>
      <c r="G37" s="16"/>
      <c r="H37" s="17"/>
    </row>
    <row r="38" spans="1:8" x14ac:dyDescent="0.25">
      <c r="A38" s="1"/>
      <c r="B38" s="10">
        <f t="shared" si="0"/>
        <v>33</v>
      </c>
      <c r="C38" s="13"/>
      <c r="D38" s="24"/>
      <c r="E38" s="14"/>
      <c r="F38" s="15"/>
      <c r="G38" s="16"/>
      <c r="H38" s="17"/>
    </row>
    <row r="39" spans="1:8" x14ac:dyDescent="0.25">
      <c r="A39" s="1"/>
      <c r="B39" s="18" t="s">
        <v>79</v>
      </c>
      <c r="C39" s="19"/>
      <c r="D39" s="19"/>
      <c r="E39" s="19"/>
      <c r="F39" s="19"/>
      <c r="G39" s="20"/>
      <c r="H39" s="21">
        <f>+SUM(H6:H38)+H5</f>
        <v>241481.79</v>
      </c>
    </row>
    <row r="40" spans="1:8" ht="16.5" x14ac:dyDescent="0.25">
      <c r="A40" s="1"/>
      <c r="B40" s="3" t="s">
        <v>80</v>
      </c>
      <c r="C40" s="3"/>
      <c r="D40" s="3"/>
      <c r="E40" s="4"/>
      <c r="F40" s="4"/>
      <c r="G40" s="5" t="s">
        <v>81</v>
      </c>
      <c r="H40" s="5"/>
    </row>
    <row r="41" spans="1:8" ht="25.5" x14ac:dyDescent="0.25">
      <c r="A41" s="6"/>
      <c r="B41" s="7" t="s">
        <v>3</v>
      </c>
      <c r="C41" s="8" t="s">
        <v>4</v>
      </c>
      <c r="D41" s="40" t="s">
        <v>5</v>
      </c>
      <c r="E41" s="9" t="s">
        <v>6</v>
      </c>
      <c r="F41" s="9" t="s">
        <v>7</v>
      </c>
      <c r="G41" s="9" t="s">
        <v>8</v>
      </c>
      <c r="H41" s="9" t="s">
        <v>9</v>
      </c>
    </row>
    <row r="42" spans="1:8" x14ac:dyDescent="0.25">
      <c r="A42" s="1"/>
      <c r="B42" s="10"/>
      <c r="C42" s="1" t="s">
        <v>82</v>
      </c>
      <c r="D42" s="11"/>
      <c r="E42" s="11"/>
      <c r="F42" s="11"/>
      <c r="G42" s="11"/>
      <c r="H42" s="12"/>
    </row>
    <row r="43" spans="1:8" x14ac:dyDescent="0.25">
      <c r="A43" s="1"/>
      <c r="B43" s="10">
        <v>1</v>
      </c>
      <c r="C43" s="22" t="s">
        <v>83</v>
      </c>
      <c r="D43" s="41" t="s">
        <v>84</v>
      </c>
      <c r="E43" s="14" t="s">
        <v>85</v>
      </c>
      <c r="F43" s="23">
        <v>12</v>
      </c>
      <c r="G43" s="16">
        <v>78.5</v>
      </c>
      <c r="H43" s="17">
        <v>942</v>
      </c>
    </row>
    <row r="44" spans="1:8" x14ac:dyDescent="0.25">
      <c r="A44" s="1"/>
      <c r="B44" s="10">
        <f>+B43+1</f>
        <v>2</v>
      </c>
      <c r="C44" s="22" t="s">
        <v>86</v>
      </c>
      <c r="D44" s="41" t="s">
        <v>87</v>
      </c>
      <c r="E44" s="14" t="s">
        <v>85</v>
      </c>
      <c r="F44" s="23">
        <v>16</v>
      </c>
      <c r="G44" s="16">
        <v>75</v>
      </c>
      <c r="H44" s="17">
        <v>1200</v>
      </c>
    </row>
    <row r="45" spans="1:8" x14ac:dyDescent="0.25">
      <c r="A45" s="1"/>
      <c r="B45" s="10">
        <f t="shared" ref="B45:B60" si="1">+B44+1</f>
        <v>3</v>
      </c>
      <c r="C45" s="22" t="s">
        <v>88</v>
      </c>
      <c r="D45" s="41" t="s">
        <v>89</v>
      </c>
      <c r="E45" s="14" t="s">
        <v>85</v>
      </c>
      <c r="F45" s="23">
        <v>5</v>
      </c>
      <c r="G45" s="16">
        <v>84</v>
      </c>
      <c r="H45" s="17">
        <v>420</v>
      </c>
    </row>
    <row r="46" spans="1:8" x14ac:dyDescent="0.25">
      <c r="A46" s="1"/>
      <c r="B46" s="10">
        <f t="shared" si="1"/>
        <v>4</v>
      </c>
      <c r="C46" s="22" t="s">
        <v>90</v>
      </c>
      <c r="D46" s="41" t="s">
        <v>91</v>
      </c>
      <c r="E46" s="14" t="s">
        <v>85</v>
      </c>
      <c r="F46" s="23">
        <v>10</v>
      </c>
      <c r="G46" s="16">
        <v>108</v>
      </c>
      <c r="H46" s="17">
        <v>1080</v>
      </c>
    </row>
    <row r="47" spans="1:8" x14ac:dyDescent="0.25">
      <c r="A47" s="1"/>
      <c r="B47" s="10">
        <f t="shared" si="1"/>
        <v>5</v>
      </c>
      <c r="C47" s="22" t="s">
        <v>92</v>
      </c>
      <c r="D47" s="41" t="s">
        <v>93</v>
      </c>
      <c r="E47" s="14" t="s">
        <v>85</v>
      </c>
      <c r="F47" s="23">
        <v>20</v>
      </c>
      <c r="G47" s="16">
        <v>52</v>
      </c>
      <c r="H47" s="17">
        <v>1040</v>
      </c>
    </row>
    <row r="48" spans="1:8" x14ac:dyDescent="0.25">
      <c r="A48" s="1"/>
      <c r="B48" s="10">
        <f t="shared" si="1"/>
        <v>6</v>
      </c>
      <c r="C48" s="22" t="s">
        <v>94</v>
      </c>
      <c r="D48" s="41" t="s">
        <v>95</v>
      </c>
      <c r="E48" s="14" t="s">
        <v>85</v>
      </c>
      <c r="F48" s="23">
        <v>60</v>
      </c>
      <c r="G48" s="16">
        <v>45.5</v>
      </c>
      <c r="H48" s="17">
        <v>2730</v>
      </c>
    </row>
    <row r="49" spans="1:8" x14ac:dyDescent="0.25">
      <c r="A49" s="1"/>
      <c r="B49" s="10">
        <f t="shared" si="1"/>
        <v>7</v>
      </c>
      <c r="C49" s="22" t="s">
        <v>96</v>
      </c>
      <c r="D49" s="41" t="s">
        <v>97</v>
      </c>
      <c r="E49" s="14" t="s">
        <v>85</v>
      </c>
      <c r="F49" s="23">
        <v>1</v>
      </c>
      <c r="G49" s="16">
        <v>104</v>
      </c>
      <c r="H49" s="17">
        <v>104</v>
      </c>
    </row>
    <row r="50" spans="1:8" x14ac:dyDescent="0.25">
      <c r="A50" s="1"/>
      <c r="B50" s="10">
        <f t="shared" si="1"/>
        <v>8</v>
      </c>
      <c r="C50" s="22" t="s">
        <v>98</v>
      </c>
      <c r="D50" s="41" t="s">
        <v>99</v>
      </c>
      <c r="E50" s="14" t="s">
        <v>85</v>
      </c>
      <c r="F50" s="23">
        <v>2</v>
      </c>
      <c r="G50" s="16">
        <v>66</v>
      </c>
      <c r="H50" s="17">
        <v>132</v>
      </c>
    </row>
    <row r="51" spans="1:8" x14ac:dyDescent="0.25">
      <c r="A51" s="1"/>
      <c r="B51" s="10">
        <f t="shared" si="1"/>
        <v>9</v>
      </c>
      <c r="C51" s="22" t="s">
        <v>100</v>
      </c>
      <c r="D51" s="41" t="s">
        <v>101</v>
      </c>
      <c r="E51" s="14" t="s">
        <v>85</v>
      </c>
      <c r="F51" s="23">
        <v>12</v>
      </c>
      <c r="G51" s="16">
        <v>5.6</v>
      </c>
      <c r="H51" s="17">
        <v>67.2</v>
      </c>
    </row>
    <row r="52" spans="1:8" x14ac:dyDescent="0.25">
      <c r="A52" s="1"/>
      <c r="B52" s="10">
        <f t="shared" si="1"/>
        <v>10</v>
      </c>
      <c r="C52" s="22" t="s">
        <v>102</v>
      </c>
      <c r="D52" s="41" t="s">
        <v>103</v>
      </c>
      <c r="E52" s="14" t="s">
        <v>85</v>
      </c>
      <c r="F52" s="23">
        <v>12</v>
      </c>
      <c r="G52" s="16">
        <v>11.5</v>
      </c>
      <c r="H52" s="17">
        <v>138</v>
      </c>
    </row>
    <row r="53" spans="1:8" x14ac:dyDescent="0.25">
      <c r="A53" s="1"/>
      <c r="B53" s="10">
        <f t="shared" si="1"/>
        <v>11</v>
      </c>
      <c r="C53" s="22" t="s">
        <v>104</v>
      </c>
      <c r="D53" s="41" t="s">
        <v>105</v>
      </c>
      <c r="E53" s="14" t="s">
        <v>85</v>
      </c>
      <c r="F53" s="23">
        <v>6</v>
      </c>
      <c r="G53" s="16">
        <v>20.5</v>
      </c>
      <c r="H53" s="17">
        <v>123</v>
      </c>
    </row>
    <row r="54" spans="1:8" x14ac:dyDescent="0.25">
      <c r="A54" s="1"/>
      <c r="B54" s="10">
        <f t="shared" si="1"/>
        <v>12</v>
      </c>
      <c r="C54" s="22" t="s">
        <v>106</v>
      </c>
      <c r="D54" s="41" t="s">
        <v>107</v>
      </c>
      <c r="E54" s="14" t="s">
        <v>68</v>
      </c>
      <c r="F54" s="23">
        <v>150</v>
      </c>
      <c r="G54" s="16">
        <v>2.9</v>
      </c>
      <c r="H54" s="17">
        <v>435</v>
      </c>
    </row>
    <row r="55" spans="1:8" x14ac:dyDescent="0.25">
      <c r="A55" s="1"/>
      <c r="B55" s="10">
        <f t="shared" si="1"/>
        <v>13</v>
      </c>
      <c r="C55" s="22" t="s">
        <v>108</v>
      </c>
      <c r="D55" s="41" t="s">
        <v>109</v>
      </c>
      <c r="E55" s="14" t="s">
        <v>68</v>
      </c>
      <c r="F55" s="23">
        <v>200</v>
      </c>
      <c r="G55" s="16">
        <v>2.5499999999999998</v>
      </c>
      <c r="H55" s="17">
        <v>510</v>
      </c>
    </row>
    <row r="56" spans="1:8" x14ac:dyDescent="0.25">
      <c r="A56" s="1"/>
      <c r="B56" s="10">
        <f t="shared" si="1"/>
        <v>14</v>
      </c>
      <c r="C56" s="22" t="s">
        <v>110</v>
      </c>
      <c r="D56" s="41" t="s">
        <v>111</v>
      </c>
      <c r="E56" s="14" t="s">
        <v>68</v>
      </c>
      <c r="F56" s="23">
        <v>100</v>
      </c>
      <c r="G56" s="16">
        <v>2.25</v>
      </c>
      <c r="H56" s="17">
        <v>225</v>
      </c>
    </row>
    <row r="57" spans="1:8" x14ac:dyDescent="0.25">
      <c r="A57" s="1"/>
      <c r="B57" s="10">
        <f t="shared" si="1"/>
        <v>15</v>
      </c>
      <c r="C57" s="22" t="s">
        <v>112</v>
      </c>
      <c r="D57" s="41" t="s">
        <v>113</v>
      </c>
      <c r="E57" s="14" t="s">
        <v>68</v>
      </c>
      <c r="F57" s="23">
        <v>200</v>
      </c>
      <c r="G57" s="16">
        <v>2.15</v>
      </c>
      <c r="H57" s="17">
        <v>430</v>
      </c>
    </row>
    <row r="58" spans="1:8" x14ac:dyDescent="0.25">
      <c r="A58" s="1"/>
      <c r="B58" s="10">
        <f t="shared" si="1"/>
        <v>16</v>
      </c>
      <c r="C58" s="22" t="s">
        <v>114</v>
      </c>
      <c r="D58" s="41" t="s">
        <v>115</v>
      </c>
      <c r="E58" s="14" t="s">
        <v>68</v>
      </c>
      <c r="F58" s="23">
        <v>150</v>
      </c>
      <c r="G58" s="16">
        <v>2.2999999999999998</v>
      </c>
      <c r="H58" s="17">
        <v>345</v>
      </c>
    </row>
    <row r="59" spans="1:8" x14ac:dyDescent="0.25">
      <c r="A59" s="1"/>
      <c r="B59" s="10">
        <f t="shared" si="1"/>
        <v>17</v>
      </c>
      <c r="C59" s="22" t="s">
        <v>116</v>
      </c>
      <c r="D59" s="41" t="s">
        <v>117</v>
      </c>
      <c r="E59" s="14" t="s">
        <v>85</v>
      </c>
      <c r="F59" s="23">
        <v>5</v>
      </c>
      <c r="G59" s="16">
        <v>22.5</v>
      </c>
      <c r="H59" s="17">
        <v>112.5</v>
      </c>
    </row>
    <row r="60" spans="1:8" x14ac:dyDescent="0.25">
      <c r="A60" s="1"/>
      <c r="B60" s="10">
        <f t="shared" si="1"/>
        <v>18</v>
      </c>
      <c r="C60" s="13" t="s">
        <v>118</v>
      </c>
      <c r="D60" s="24" t="s">
        <v>119</v>
      </c>
      <c r="E60" s="14" t="s">
        <v>85</v>
      </c>
      <c r="F60" s="25">
        <v>1</v>
      </c>
      <c r="G60" s="16">
        <v>8500</v>
      </c>
      <c r="H60" s="17">
        <v>6500</v>
      </c>
    </row>
    <row r="61" spans="1:8" x14ac:dyDescent="0.25">
      <c r="A61" s="1"/>
      <c r="B61" s="18" t="s">
        <v>79</v>
      </c>
      <c r="C61" s="19"/>
      <c r="D61" s="19"/>
      <c r="E61" s="19"/>
      <c r="F61" s="19"/>
      <c r="G61" s="20"/>
      <c r="H61" s="21">
        <f>+SUM(H42:H60)</f>
        <v>16533.7</v>
      </c>
    </row>
    <row r="62" spans="1:8" ht="16.5" x14ac:dyDescent="0.25">
      <c r="A62" s="1"/>
      <c r="B62" s="3" t="s">
        <v>120</v>
      </c>
      <c r="C62" s="3"/>
      <c r="D62" s="3"/>
      <c r="E62" s="4"/>
      <c r="F62" s="4"/>
      <c r="G62" s="5" t="s">
        <v>121</v>
      </c>
      <c r="H62" s="5"/>
    </row>
    <row r="63" spans="1:8" ht="25.5" x14ac:dyDescent="0.25">
      <c r="A63" s="6"/>
      <c r="B63" s="7" t="s">
        <v>3</v>
      </c>
      <c r="C63" s="8" t="s">
        <v>4</v>
      </c>
      <c r="D63" s="40" t="s">
        <v>5</v>
      </c>
      <c r="E63" s="9" t="s">
        <v>6</v>
      </c>
      <c r="F63" s="9" t="s">
        <v>7</v>
      </c>
      <c r="G63" s="9" t="s">
        <v>8</v>
      </c>
      <c r="H63" s="9" t="s">
        <v>9</v>
      </c>
    </row>
    <row r="64" spans="1:8" x14ac:dyDescent="0.25">
      <c r="A64" s="1"/>
      <c r="B64" s="10"/>
      <c r="C64" s="1"/>
      <c r="D64" s="11"/>
      <c r="E64" s="11"/>
      <c r="F64" s="11"/>
      <c r="G64" s="11"/>
      <c r="H64" s="12"/>
    </row>
    <row r="65" spans="1:8" x14ac:dyDescent="0.25">
      <c r="A65" s="1"/>
      <c r="B65" s="10">
        <v>1</v>
      </c>
      <c r="C65" s="22" t="s">
        <v>122</v>
      </c>
      <c r="D65" s="41" t="s">
        <v>123</v>
      </c>
      <c r="E65" s="14" t="s">
        <v>68</v>
      </c>
      <c r="F65" s="23">
        <v>35</v>
      </c>
      <c r="G65" s="16">
        <v>58</v>
      </c>
      <c r="H65" s="17">
        <v>2030</v>
      </c>
    </row>
    <row r="66" spans="1:8" x14ac:dyDescent="0.25">
      <c r="A66" s="1"/>
      <c r="B66" s="10">
        <f>+B65+1</f>
        <v>2</v>
      </c>
      <c r="C66" s="22" t="s">
        <v>124</v>
      </c>
      <c r="D66" s="41" t="s">
        <v>125</v>
      </c>
      <c r="E66" s="14" t="s">
        <v>85</v>
      </c>
      <c r="F66" s="23">
        <v>100</v>
      </c>
      <c r="G66" s="16">
        <v>13</v>
      </c>
      <c r="H66" s="17">
        <v>1300</v>
      </c>
    </row>
    <row r="67" spans="1:8" x14ac:dyDescent="0.25">
      <c r="A67" s="1"/>
      <c r="B67" s="10">
        <f t="shared" ref="B67:B77" si="2">+B66+1</f>
        <v>3</v>
      </c>
      <c r="C67" s="22" t="s">
        <v>126</v>
      </c>
      <c r="D67" s="41" t="s">
        <v>127</v>
      </c>
      <c r="E67" s="14" t="s">
        <v>68</v>
      </c>
      <c r="F67" s="23">
        <v>300</v>
      </c>
      <c r="G67" s="16">
        <v>17.3</v>
      </c>
      <c r="H67" s="17">
        <v>5190</v>
      </c>
    </row>
    <row r="68" spans="1:8" x14ac:dyDescent="0.25">
      <c r="A68" s="1"/>
      <c r="B68" s="10">
        <f t="shared" si="2"/>
        <v>4</v>
      </c>
      <c r="C68" s="22" t="s">
        <v>128</v>
      </c>
      <c r="D68" s="41" t="s">
        <v>129</v>
      </c>
      <c r="E68" s="14" t="s">
        <v>68</v>
      </c>
      <c r="F68" s="23">
        <v>80</v>
      </c>
      <c r="G68" s="16">
        <v>24.4</v>
      </c>
      <c r="H68" s="17">
        <v>1952</v>
      </c>
    </row>
    <row r="69" spans="1:8" x14ac:dyDescent="0.25">
      <c r="A69" s="1"/>
      <c r="B69" s="10">
        <f t="shared" si="2"/>
        <v>5</v>
      </c>
      <c r="C69" s="22" t="s">
        <v>130</v>
      </c>
      <c r="D69" s="41" t="s">
        <v>131</v>
      </c>
      <c r="E69" s="14" t="s">
        <v>132</v>
      </c>
      <c r="F69" s="23">
        <v>1</v>
      </c>
      <c r="G69" s="16">
        <v>271</v>
      </c>
      <c r="H69" s="17">
        <v>271</v>
      </c>
    </row>
    <row r="70" spans="1:8" x14ac:dyDescent="0.25">
      <c r="A70" s="1"/>
      <c r="B70" s="10">
        <f t="shared" si="2"/>
        <v>6</v>
      </c>
      <c r="C70" s="22" t="s">
        <v>133</v>
      </c>
      <c r="D70" s="41" t="s">
        <v>134</v>
      </c>
      <c r="E70" s="14" t="s">
        <v>85</v>
      </c>
      <c r="F70" s="23">
        <v>2</v>
      </c>
      <c r="G70" s="16">
        <v>217.5</v>
      </c>
      <c r="H70" s="17">
        <v>435</v>
      </c>
    </row>
    <row r="71" spans="1:8" x14ac:dyDescent="0.25">
      <c r="A71" s="1"/>
      <c r="B71" s="10">
        <f t="shared" si="2"/>
        <v>7</v>
      </c>
      <c r="C71" s="22" t="s">
        <v>135</v>
      </c>
      <c r="D71" s="41" t="s">
        <v>136</v>
      </c>
      <c r="E71" s="14" t="s">
        <v>132</v>
      </c>
      <c r="F71" s="23">
        <v>2</v>
      </c>
      <c r="G71" s="16">
        <v>274</v>
      </c>
      <c r="H71" s="17">
        <v>548</v>
      </c>
    </row>
    <row r="72" spans="1:8" x14ac:dyDescent="0.25">
      <c r="A72" s="1"/>
      <c r="B72" s="10">
        <f t="shared" si="2"/>
        <v>8</v>
      </c>
      <c r="C72" s="22" t="s">
        <v>137</v>
      </c>
      <c r="D72" s="41" t="s">
        <v>138</v>
      </c>
      <c r="E72" s="14" t="s">
        <v>85</v>
      </c>
      <c r="F72" s="23">
        <v>2</v>
      </c>
      <c r="G72" s="16">
        <v>37.799999999999997</v>
      </c>
      <c r="H72" s="17">
        <v>75.599999999999994</v>
      </c>
    </row>
    <row r="73" spans="1:8" x14ac:dyDescent="0.25">
      <c r="A73" s="1"/>
      <c r="B73" s="10">
        <f t="shared" si="2"/>
        <v>9</v>
      </c>
      <c r="C73" s="22" t="s">
        <v>139</v>
      </c>
      <c r="D73" s="41" t="s">
        <v>140</v>
      </c>
      <c r="E73" s="14" t="s">
        <v>85</v>
      </c>
      <c r="F73" s="23">
        <v>2</v>
      </c>
      <c r="G73" s="16">
        <v>252</v>
      </c>
      <c r="H73" s="17">
        <v>504</v>
      </c>
    </row>
    <row r="74" spans="1:8" x14ac:dyDescent="0.25">
      <c r="A74" s="1"/>
      <c r="B74" s="10">
        <f t="shared" si="2"/>
        <v>10</v>
      </c>
      <c r="C74" s="22" t="s">
        <v>141</v>
      </c>
      <c r="D74" s="41" t="s">
        <v>142</v>
      </c>
      <c r="E74" s="14" t="s">
        <v>85</v>
      </c>
      <c r="F74" s="23">
        <v>2</v>
      </c>
      <c r="G74" s="16">
        <v>164</v>
      </c>
      <c r="H74" s="17">
        <v>328</v>
      </c>
    </row>
    <row r="75" spans="1:8" x14ac:dyDescent="0.25">
      <c r="A75" s="1"/>
      <c r="B75" s="10">
        <f t="shared" si="2"/>
        <v>11</v>
      </c>
      <c r="C75" s="22" t="s">
        <v>143</v>
      </c>
      <c r="D75" s="41" t="s">
        <v>144</v>
      </c>
      <c r="E75" s="14" t="s">
        <v>85</v>
      </c>
      <c r="F75" s="23">
        <v>4</v>
      </c>
      <c r="G75" s="16">
        <v>30</v>
      </c>
      <c r="H75" s="17">
        <v>120</v>
      </c>
    </row>
    <row r="76" spans="1:8" x14ac:dyDescent="0.25">
      <c r="A76" s="1"/>
      <c r="B76" s="10">
        <f t="shared" si="2"/>
        <v>12</v>
      </c>
      <c r="C76" s="22" t="s">
        <v>145</v>
      </c>
      <c r="D76" s="41" t="s">
        <v>146</v>
      </c>
      <c r="E76" s="14" t="s">
        <v>85</v>
      </c>
      <c r="F76" s="23">
        <v>10</v>
      </c>
      <c r="G76" s="16">
        <v>22.1</v>
      </c>
      <c r="H76" s="17">
        <v>221</v>
      </c>
    </row>
    <row r="77" spans="1:8" x14ac:dyDescent="0.25">
      <c r="A77" s="1"/>
      <c r="B77" s="10">
        <f t="shared" si="2"/>
        <v>13</v>
      </c>
      <c r="C77" s="13" t="s">
        <v>147</v>
      </c>
      <c r="D77" s="41" t="s">
        <v>119</v>
      </c>
      <c r="E77" s="26" t="s">
        <v>85</v>
      </c>
      <c r="F77" s="23">
        <v>1</v>
      </c>
      <c r="G77" s="16">
        <v>9000</v>
      </c>
      <c r="H77" s="17">
        <f>F77*G77</f>
        <v>9000</v>
      </c>
    </row>
    <row r="78" spans="1:8" x14ac:dyDescent="0.25">
      <c r="A78" s="1"/>
      <c r="B78" s="18" t="s">
        <v>79</v>
      </c>
      <c r="C78" s="19"/>
      <c r="D78" s="19"/>
      <c r="E78" s="19"/>
      <c r="F78" s="19"/>
      <c r="G78" s="20"/>
      <c r="H78" s="21">
        <f>+SUM(H65:H77)</f>
        <v>21974.6</v>
      </c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ht="18" x14ac:dyDescent="0.25">
      <c r="A80" s="27"/>
      <c r="B80" s="28" t="s">
        <v>148</v>
      </c>
      <c r="C80" s="28"/>
      <c r="D80" s="28"/>
      <c r="E80" s="28"/>
      <c r="F80" s="28"/>
      <c r="G80" s="28"/>
      <c r="H80" s="28"/>
    </row>
    <row r="81" spans="1:8" ht="15.75" x14ac:dyDescent="0.25">
      <c r="A81" s="29"/>
      <c r="B81" s="30" t="s">
        <v>149</v>
      </c>
      <c r="C81" s="31"/>
      <c r="D81" s="31"/>
      <c r="E81" s="32"/>
      <c r="F81" s="33" t="s">
        <v>150</v>
      </c>
      <c r="G81" s="34"/>
      <c r="H81" s="35"/>
    </row>
    <row r="82" spans="1:8" ht="15.75" x14ac:dyDescent="0.25">
      <c r="A82" s="27"/>
      <c r="B82" s="36" t="s">
        <v>151</v>
      </c>
      <c r="C82" s="37"/>
      <c r="D82" s="37"/>
      <c r="E82" s="38"/>
      <c r="F82" s="39">
        <f>+H39</f>
        <v>241481.79</v>
      </c>
      <c r="G82" s="39"/>
      <c r="H82" s="39"/>
    </row>
    <row r="83" spans="1:8" ht="15.75" x14ac:dyDescent="0.25">
      <c r="A83" s="27"/>
      <c r="B83" s="36" t="s">
        <v>152</v>
      </c>
      <c r="C83" s="37"/>
      <c r="D83" s="37"/>
      <c r="E83" s="38"/>
      <c r="F83" s="39">
        <f>+H61</f>
        <v>16533.7</v>
      </c>
      <c r="G83" s="39"/>
      <c r="H83" s="39"/>
    </row>
    <row r="84" spans="1:8" ht="15.75" x14ac:dyDescent="0.25">
      <c r="A84" s="27"/>
      <c r="B84" s="36" t="s">
        <v>153</v>
      </c>
      <c r="C84" s="37"/>
      <c r="D84" s="37"/>
      <c r="E84" s="38"/>
      <c r="F84" s="39">
        <f>+H78</f>
        <v>21974.6</v>
      </c>
      <c r="G84" s="39"/>
      <c r="H84" s="39"/>
    </row>
    <row r="85" spans="1:8" ht="15.75" x14ac:dyDescent="0.25">
      <c r="A85" s="27"/>
      <c r="B85" s="36" t="s">
        <v>154</v>
      </c>
      <c r="C85" s="37"/>
      <c r="D85" s="37"/>
      <c r="E85" s="38"/>
      <c r="F85" s="39">
        <f>+F82+F83+F84</f>
        <v>279990.09000000003</v>
      </c>
      <c r="G85" s="39"/>
      <c r="H85" s="39"/>
    </row>
    <row r="86" spans="1:8" ht="15.75" x14ac:dyDescent="0.25">
      <c r="A86" s="27"/>
      <c r="B86" s="36" t="s">
        <v>155</v>
      </c>
      <c r="C86" s="37"/>
      <c r="D86" s="37"/>
      <c r="E86" s="38"/>
      <c r="F86" s="39">
        <f>F85*0.18</f>
        <v>50398.216200000003</v>
      </c>
      <c r="G86" s="39"/>
      <c r="H86" s="39"/>
    </row>
    <row r="87" spans="1:8" ht="15.75" x14ac:dyDescent="0.25">
      <c r="A87" s="27"/>
      <c r="B87" s="36" t="s">
        <v>156</v>
      </c>
      <c r="C87" s="37"/>
      <c r="D87" s="37"/>
      <c r="E87" s="38"/>
      <c r="F87" s="39">
        <f>F86+F85</f>
        <v>330388.30620000005</v>
      </c>
      <c r="G87" s="39"/>
      <c r="H87" s="39">
        <f>+F85*1.18</f>
        <v>330388.30619999999</v>
      </c>
    </row>
  </sheetData>
  <mergeCells count="26">
    <mergeCell ref="B87:E87"/>
    <mergeCell ref="F87:H87"/>
    <mergeCell ref="B84:E84"/>
    <mergeCell ref="F84:H84"/>
    <mergeCell ref="B85:E85"/>
    <mergeCell ref="F85:H85"/>
    <mergeCell ref="B86:E86"/>
    <mergeCell ref="F86:H86"/>
    <mergeCell ref="B81:E81"/>
    <mergeCell ref="F81:H81"/>
    <mergeCell ref="B82:E82"/>
    <mergeCell ref="F82:H82"/>
    <mergeCell ref="B83:E83"/>
    <mergeCell ref="F83:H83"/>
    <mergeCell ref="B78:G78"/>
    <mergeCell ref="B80:H80"/>
    <mergeCell ref="B62:D62"/>
    <mergeCell ref="G62:H62"/>
    <mergeCell ref="B61:G61"/>
    <mergeCell ref="B39:G39"/>
    <mergeCell ref="B40:D40"/>
    <mergeCell ref="G40:H40"/>
    <mergeCell ref="B1:H1"/>
    <mergeCell ref="B2:H2"/>
    <mergeCell ref="B3:D3"/>
    <mergeCell ref="G3:H3"/>
  </mergeCells>
  <pageMargins left="0.23622047244094491" right="0.23622047244094491" top="0.35433070866141736" bottom="0.35433070866141736" header="0.31496062992125984" footer="0.31496062992125984"/>
  <pageSetup paperSize="9" fitToHeight="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Zekare</dc:creator>
  <cp:lastModifiedBy>Zekare</cp:lastModifiedBy>
  <cp:lastPrinted>2014-08-26T13:12:26Z</cp:lastPrinted>
  <dcterms:created xsi:type="dcterms:W3CDTF">2014-08-26T13:09:51Z</dcterms:created>
  <dcterms:modified xsi:type="dcterms:W3CDTF">2014-08-26T13:12:30Z</dcterms:modified>
</cp:coreProperties>
</file>